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ea0505\Desktop\"/>
    </mc:Choice>
  </mc:AlternateContent>
  <bookViews>
    <workbookView xWindow="-120" yWindow="-120" windowWidth="29040" windowHeight="15840"/>
  </bookViews>
  <sheets>
    <sheet name="Вводные данные по проволоке" sheetId="2" r:id="rId1"/>
    <sheet name="Лист1" sheetId="1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4" i="1" l="1"/>
  <c r="O6" i="1"/>
  <c r="P6" i="1" s="1"/>
  <c r="O7" i="1"/>
  <c r="P7" i="1" s="1"/>
  <c r="O10" i="1"/>
  <c r="P10" i="1" s="1"/>
  <c r="O11" i="1"/>
  <c r="P11" i="1" s="1"/>
  <c r="O4" i="1"/>
  <c r="P4" i="1" s="1"/>
  <c r="N5" i="1"/>
  <c r="O5" i="1" s="1"/>
  <c r="P5" i="1" s="1"/>
  <c r="N6" i="1"/>
  <c r="N7" i="1"/>
  <c r="N8" i="1"/>
  <c r="O8" i="1" s="1"/>
  <c r="P8" i="1" s="1"/>
  <c r="N9" i="1"/>
  <c r="O9" i="1" s="1"/>
  <c r="P9" i="1" s="1"/>
  <c r="N10" i="1"/>
  <c r="N11" i="1"/>
  <c r="N12" i="1"/>
  <c r="O12" i="1" s="1"/>
  <c r="P12" i="1" s="1"/>
  <c r="N13" i="1"/>
  <c r="O13" i="1" s="1"/>
  <c r="P13" i="1" s="1"/>
  <c r="N4" i="1"/>
  <c r="D17" i="1"/>
  <c r="J8" i="1" s="1"/>
  <c r="L8" i="1" s="1"/>
  <c r="H5" i="1"/>
  <c r="H6" i="1"/>
  <c r="I6" i="1"/>
  <c r="H7" i="1"/>
  <c r="J7" i="1" s="1"/>
  <c r="L7" i="1" s="1"/>
  <c r="I7" i="1"/>
  <c r="H8" i="1"/>
  <c r="I8" i="1"/>
  <c r="H9" i="1"/>
  <c r="J9" i="1" s="1"/>
  <c r="L9" i="1" s="1"/>
  <c r="I9" i="1"/>
  <c r="H10" i="1"/>
  <c r="I10" i="1"/>
  <c r="K10" i="1" s="1"/>
  <c r="M10" i="1" s="1"/>
  <c r="H11" i="1"/>
  <c r="J11" i="1" s="1"/>
  <c r="L11" i="1" s="1"/>
  <c r="I11" i="1"/>
  <c r="H12" i="1"/>
  <c r="I12" i="1"/>
  <c r="H13" i="1"/>
  <c r="J13" i="1" s="1"/>
  <c r="L13" i="1" s="1"/>
  <c r="H4" i="1"/>
  <c r="G13" i="1"/>
  <c r="I13" i="1" s="1"/>
  <c r="G5" i="1"/>
  <c r="I5" i="1" s="1"/>
  <c r="K5" i="1" s="1"/>
  <c r="M5" i="1" s="1"/>
  <c r="G4" i="1"/>
  <c r="I4" i="1" s="1"/>
  <c r="K4" i="1" s="1"/>
  <c r="M4" i="1" s="1"/>
  <c r="K6" i="1" l="1"/>
  <c r="M6" i="1" s="1"/>
  <c r="K13" i="1"/>
  <c r="M13" i="1" s="1"/>
  <c r="J4" i="1"/>
  <c r="K11" i="1"/>
  <c r="M11" i="1" s="1"/>
  <c r="K9" i="1"/>
  <c r="M9" i="1" s="1"/>
  <c r="K7" i="1"/>
  <c r="M7" i="1" s="1"/>
  <c r="K12" i="1"/>
  <c r="M12" i="1" s="1"/>
  <c r="K8" i="1"/>
  <c r="J10" i="1"/>
  <c r="L10" i="1" s="1"/>
  <c r="J6" i="1"/>
  <c r="L6" i="1" s="1"/>
  <c r="J5" i="1"/>
  <c r="L5" i="1" s="1"/>
  <c r="J12" i="1"/>
  <c r="L12" i="1" s="1"/>
  <c r="M8" i="1" l="1"/>
  <c r="M14" i="1" s="1"/>
  <c r="L14" i="1"/>
</calcChain>
</file>

<file path=xl/sharedStrings.xml><?xml version="1.0" encoding="utf-8"?>
<sst xmlns="http://schemas.openxmlformats.org/spreadsheetml/2006/main" count="164" uniqueCount="100">
  <si>
    <t>Наименование</t>
  </si>
  <si>
    <t>Покрытие</t>
  </si>
  <si>
    <t>Кол-во, шт/год</t>
  </si>
  <si>
    <t xml:space="preserve">проволока 2.3мм 20м </t>
  </si>
  <si>
    <t>Zn</t>
  </si>
  <si>
    <t>проволока 2.5мм 20м сталь оцинкованная в зеленом пластике</t>
  </si>
  <si>
    <t>Zn, ПВХ</t>
  </si>
  <si>
    <t>проволока 1.0-2.0 мм (15, 20  и 25м)</t>
  </si>
  <si>
    <t>проволока вязальная черная 0.9-2.0х400 мм в прутках по 100шт (40м суммарно)</t>
  </si>
  <si>
    <t>проволока 0.8-1.2мм 50м оцинкованная</t>
  </si>
  <si>
    <t>проволока 0.5-2.0мм черная (30 и 50 м)</t>
  </si>
  <si>
    <t>проволока 0.9-2.0мм 100м черная</t>
  </si>
  <si>
    <t>проволока 1.2-2.3мм 100м оцинкованная</t>
  </si>
  <si>
    <t>Проволока вязальная 1.0-1.1мм   500м</t>
  </si>
  <si>
    <t>Проволока вязальная 2.0мм   500м</t>
  </si>
  <si>
    <t>Моток \ прутки, м</t>
  </si>
  <si>
    <t>№ п/п</t>
  </si>
  <si>
    <t>мин, мм</t>
  </si>
  <si>
    <t>мах, мм</t>
  </si>
  <si>
    <t>Плотность стали - 7700 - 7900, кг/м³</t>
  </si>
  <si>
    <t>Площадь, мм*2</t>
  </si>
  <si>
    <t>кг/м³</t>
  </si>
  <si>
    <t>кг/мм³</t>
  </si>
  <si>
    <t>P=¼πd² - площадь круга, мм*2</t>
  </si>
  <si>
    <t>Вес мотка мин, кг</t>
  </si>
  <si>
    <t>Вес мотка мах, кг</t>
  </si>
  <si>
    <t>В год мин, кг</t>
  </si>
  <si>
    <t>В год мах, кг</t>
  </si>
  <si>
    <t>В месяц, шт</t>
  </si>
  <si>
    <t>В смену, шт</t>
  </si>
  <si>
    <t>В час, шт</t>
  </si>
  <si>
    <t>Итого, тн:</t>
  </si>
  <si>
    <t>Наименование параметра</t>
  </si>
  <si>
    <t>Значение</t>
  </si>
  <si>
    <t>Материал стальной проволоки</t>
  </si>
  <si>
    <t xml:space="preserve">Низкоуглеродистая сталь </t>
  </si>
  <si>
    <t>Защитно-декоративное покрытие</t>
  </si>
  <si>
    <t>ПВХ</t>
  </si>
  <si>
    <t>Толщина защитно-декоративного покрытия, мм</t>
  </si>
  <si>
    <t>Диаметр проволоки, мм</t>
  </si>
  <si>
    <t>25±0.2</t>
  </si>
  <si>
    <t>Масса мотка 25 м, кг</t>
  </si>
  <si>
    <t>Проволока стальная, вязальная, термообработанная</t>
  </si>
  <si>
    <t>Низкоуглеродистая сталь</t>
  </si>
  <si>
    <t>Отсутствует</t>
  </si>
  <si>
    <t>50±0.3</t>
  </si>
  <si>
    <t>30±0.25</t>
  </si>
  <si>
    <t>20±0.2</t>
  </si>
  <si>
    <t>15±0.1</t>
  </si>
  <si>
    <t>Масса мотка, кг</t>
  </si>
  <si>
    <t>0.278±5%</t>
  </si>
  <si>
    <t>0.255±5%</t>
  </si>
  <si>
    <t>0.275±5%</t>
  </si>
  <si>
    <t>0.286±5%</t>
  </si>
  <si>
    <t>0.292±5%</t>
  </si>
  <si>
    <t>0.710±5%</t>
  </si>
  <si>
    <t>Цинк</t>
  </si>
  <si>
    <t>Толщина защитно-декоративного покрытия</t>
  </si>
  <si>
    <t>Масса мотка 50 м, кг</t>
  </si>
  <si>
    <t>0.207±5%</t>
  </si>
  <si>
    <t>0.306±5%</t>
  </si>
  <si>
    <t>0.417±5%</t>
  </si>
  <si>
    <t xml:space="preserve">Проволока стальная, оцинкованная, термообработанная     </t>
  </si>
  <si>
    <t>Длина проволоки (для конечного продукта), м</t>
  </si>
  <si>
    <t xml:space="preserve">Проволока стальная (Мюзле)   </t>
  </si>
  <si>
    <r>
      <rPr>
        <b/>
        <sz val="11"/>
        <color theme="1"/>
        <rFont val="Arial"/>
        <family val="2"/>
        <charset val="204"/>
      </rPr>
      <t>0.8</t>
    </r>
    <r>
      <rPr>
        <sz val="11"/>
        <color theme="1"/>
        <rFont val="Arial"/>
        <family val="2"/>
        <charset val="204"/>
      </rPr>
      <t>±0.05</t>
    </r>
  </si>
  <si>
    <r>
      <rPr>
        <b/>
        <sz val="11"/>
        <color theme="1"/>
        <rFont val="Arial"/>
        <family val="2"/>
        <charset val="204"/>
      </rPr>
      <t>1</t>
    </r>
    <r>
      <rPr>
        <sz val="11"/>
        <color theme="1"/>
        <rFont val="Arial"/>
        <family val="2"/>
        <charset val="204"/>
      </rPr>
      <t>±0.05</t>
    </r>
  </si>
  <si>
    <r>
      <rPr>
        <b/>
        <sz val="11"/>
        <color theme="1"/>
        <rFont val="Arial"/>
        <family val="2"/>
        <charset val="204"/>
      </rPr>
      <t>1.2</t>
    </r>
    <r>
      <rPr>
        <sz val="11"/>
        <color theme="1"/>
        <rFont val="Arial"/>
        <family val="2"/>
        <charset val="204"/>
      </rPr>
      <t>±0.06</t>
    </r>
  </si>
  <si>
    <r>
      <rPr>
        <b/>
        <sz val="10"/>
        <color theme="1"/>
        <rFont val="Arial"/>
        <family val="2"/>
        <charset val="204"/>
      </rPr>
      <t>0.9</t>
    </r>
    <r>
      <rPr>
        <sz val="10"/>
        <color theme="1"/>
        <rFont val="Arial"/>
        <family val="2"/>
        <charset val="204"/>
      </rPr>
      <t>±0.05</t>
    </r>
  </si>
  <si>
    <r>
      <rPr>
        <b/>
        <sz val="10"/>
        <color theme="1"/>
        <rFont val="Arial"/>
        <family val="2"/>
        <charset val="204"/>
      </rPr>
      <t>1.2</t>
    </r>
    <r>
      <rPr>
        <sz val="10"/>
        <color theme="1"/>
        <rFont val="Arial"/>
        <family val="2"/>
        <charset val="204"/>
      </rPr>
      <t>±0.06</t>
    </r>
  </si>
  <si>
    <r>
      <rPr>
        <b/>
        <sz val="10"/>
        <color theme="1"/>
        <rFont val="Arial"/>
        <family val="2"/>
        <charset val="204"/>
      </rPr>
      <t>1.4</t>
    </r>
    <r>
      <rPr>
        <sz val="10"/>
        <color theme="1"/>
        <rFont val="Arial"/>
        <family val="2"/>
        <charset val="204"/>
      </rPr>
      <t>±0.1</t>
    </r>
  </si>
  <si>
    <r>
      <rPr>
        <b/>
        <sz val="10"/>
        <color theme="1"/>
        <rFont val="Arial"/>
        <family val="2"/>
        <charset val="204"/>
      </rPr>
      <t>1.6</t>
    </r>
    <r>
      <rPr>
        <sz val="10"/>
        <color theme="1"/>
        <rFont val="Arial"/>
        <family val="2"/>
        <charset val="204"/>
      </rPr>
      <t>±0.1</t>
    </r>
  </si>
  <si>
    <r>
      <rPr>
        <b/>
        <sz val="10"/>
        <color theme="1"/>
        <rFont val="Arial"/>
        <family val="2"/>
        <charset val="204"/>
      </rPr>
      <t>1.8</t>
    </r>
    <r>
      <rPr>
        <sz val="10"/>
        <color theme="1"/>
        <rFont val="Arial"/>
        <family val="2"/>
        <charset val="204"/>
      </rPr>
      <t>±0.1</t>
    </r>
  </si>
  <si>
    <r>
      <rPr>
        <b/>
        <sz val="10"/>
        <color theme="1"/>
        <rFont val="Arial"/>
        <family val="2"/>
        <charset val="204"/>
      </rPr>
      <t>2.0</t>
    </r>
    <r>
      <rPr>
        <sz val="10"/>
        <color theme="1"/>
        <rFont val="Arial"/>
        <family val="2"/>
        <charset val="204"/>
      </rPr>
      <t>±0.1</t>
    </r>
  </si>
  <si>
    <t>Формат поставки из цеха / Габариты и вес</t>
  </si>
  <si>
    <t>Временное сопротивление разрыву, Н/мм2</t>
  </si>
  <si>
    <t>320-430</t>
  </si>
  <si>
    <t>ППЦ - не менее 35 г/м2
толщина ЛКП - не менее 10 мкм</t>
  </si>
  <si>
    <r>
      <t>Не менее 35г/м</t>
    </r>
    <r>
      <rPr>
        <vertAlign val="superscript"/>
        <sz val="11"/>
        <color rgb="FFCC0099"/>
        <rFont val="Arial"/>
        <family val="2"/>
        <charset val="204"/>
      </rPr>
      <t>2</t>
    </r>
  </si>
  <si>
    <r>
      <t xml:space="preserve">оц.  </t>
    </r>
    <r>
      <rPr>
        <b/>
        <sz val="11"/>
        <color rgb="FFCC0099"/>
        <rFont val="Arial"/>
        <family val="2"/>
        <charset val="204"/>
      </rPr>
      <t>0,95</t>
    </r>
    <r>
      <rPr>
        <vertAlign val="superscript"/>
        <sz val="11"/>
        <color rgb="FFCC0099"/>
        <rFont val="Arial"/>
        <family val="2"/>
        <charset val="204"/>
      </rPr>
      <t xml:space="preserve"> </t>
    </r>
    <r>
      <rPr>
        <sz val="11"/>
        <color rgb="FFCC0099"/>
        <rFont val="Arial"/>
        <family val="2"/>
        <charset val="204"/>
      </rPr>
      <t>-0,04</t>
    </r>
    <r>
      <rPr>
        <vertAlign val="superscript"/>
        <sz val="11"/>
        <color rgb="FFCC0099"/>
        <rFont val="Arial"/>
        <family val="2"/>
        <charset val="204"/>
      </rPr>
      <t xml:space="preserve">
</t>
    </r>
    <r>
      <rPr>
        <sz val="11"/>
        <color rgb="FFCC0099"/>
        <rFont val="Arial"/>
        <family val="2"/>
        <charset val="204"/>
      </rPr>
      <t xml:space="preserve">ЛКП  </t>
    </r>
    <r>
      <rPr>
        <b/>
        <sz val="11"/>
        <color rgb="FFCC0099"/>
        <rFont val="Arial"/>
        <family val="2"/>
        <charset val="204"/>
      </rPr>
      <t>0,95</t>
    </r>
    <r>
      <rPr>
        <sz val="11"/>
        <color rgb="FFCC0099"/>
        <rFont val="Arial"/>
        <family val="2"/>
        <charset val="204"/>
      </rPr>
      <t xml:space="preserve"> </t>
    </r>
    <r>
      <rPr>
        <sz val="11"/>
        <color rgb="FFCC0099"/>
        <rFont val="Calibri Light"/>
        <family val="2"/>
        <charset val="204"/>
      </rPr>
      <t>±0,02</t>
    </r>
  </si>
  <si>
    <r>
      <t xml:space="preserve">оц.  </t>
    </r>
    <r>
      <rPr>
        <b/>
        <sz val="11"/>
        <color rgb="FFCC0099"/>
        <rFont val="Arial"/>
        <family val="2"/>
        <charset val="204"/>
      </rPr>
      <t>1,00</t>
    </r>
    <r>
      <rPr>
        <vertAlign val="superscript"/>
        <sz val="11"/>
        <color rgb="FFCC0099"/>
        <rFont val="Arial"/>
        <family val="2"/>
        <charset val="204"/>
      </rPr>
      <t xml:space="preserve"> </t>
    </r>
    <r>
      <rPr>
        <sz val="11"/>
        <color rgb="FFCC0099"/>
        <rFont val="Arial"/>
        <family val="2"/>
        <charset val="204"/>
      </rPr>
      <t>-0,04</t>
    </r>
    <r>
      <rPr>
        <vertAlign val="superscript"/>
        <sz val="11"/>
        <color rgb="FFCC0099"/>
        <rFont val="Arial"/>
        <family val="2"/>
        <charset val="204"/>
      </rPr>
      <t xml:space="preserve">
</t>
    </r>
    <r>
      <rPr>
        <sz val="11"/>
        <color rgb="FFCC0099"/>
        <rFont val="Arial"/>
        <family val="2"/>
        <charset val="204"/>
      </rPr>
      <t xml:space="preserve">ЛКП  </t>
    </r>
    <r>
      <rPr>
        <b/>
        <sz val="11"/>
        <color rgb="FFCC0099"/>
        <rFont val="Arial"/>
        <family val="2"/>
        <charset val="204"/>
      </rPr>
      <t>1,00</t>
    </r>
    <r>
      <rPr>
        <sz val="11"/>
        <color rgb="FFCC0099"/>
        <rFont val="Arial"/>
        <family val="2"/>
        <charset val="204"/>
      </rPr>
      <t xml:space="preserve"> </t>
    </r>
    <r>
      <rPr>
        <sz val="11"/>
        <color rgb="FFCC0099"/>
        <rFont val="Calibri Light"/>
        <family val="2"/>
        <charset val="204"/>
      </rPr>
      <t>±0,02</t>
    </r>
  </si>
  <si>
    <t>Цинк, ЛКП (черный, зеленый, белый)</t>
  </si>
  <si>
    <t>340-540</t>
  </si>
  <si>
    <t>не менее 0,25</t>
  </si>
  <si>
    <r>
      <t>50-75 кгс/мм</t>
    </r>
    <r>
      <rPr>
        <vertAlign val="superscript"/>
        <sz val="10"/>
        <color rgb="FFCC0099"/>
        <rFont val="Arial"/>
        <family val="2"/>
        <charset val="204"/>
      </rPr>
      <t>2</t>
    </r>
  </si>
  <si>
    <t xml:space="preserve">Характеристики катушек:
- наружный диаметр - 820 мм
- внутренний диаметр - 150 мм
- высота  - 460 мм
- вес до 1000 кг
</t>
  </si>
  <si>
    <t>ПНД</t>
  </si>
  <si>
    <t>Проволока для подвязки,стальная в ПНД (зелёный) 25 м ,  1,5/2,2 мм</t>
  </si>
  <si>
    <t>Проволока для подвязки,стальная в ПВХ (зелёный) 25 м ,  2,2/3,2 мм</t>
  </si>
  <si>
    <r>
      <rPr>
        <b/>
        <sz val="10"/>
        <color rgb="FFCC0099"/>
        <rFont val="Arial"/>
        <family val="2"/>
        <charset val="204"/>
      </rPr>
      <t>2,2</t>
    </r>
    <r>
      <rPr>
        <sz val="10"/>
        <color rgb="FFCC0099"/>
        <rFont val="Calibri"/>
        <family val="2"/>
        <charset val="204"/>
      </rPr>
      <t>±</t>
    </r>
    <r>
      <rPr>
        <sz val="9.5"/>
        <color rgb="FFCC0099"/>
        <rFont val="Arial"/>
        <family val="2"/>
        <charset val="204"/>
      </rPr>
      <t>0,06</t>
    </r>
  </si>
  <si>
    <t>не менее 0,35</t>
  </si>
  <si>
    <r>
      <rPr>
        <b/>
        <sz val="10"/>
        <color rgb="FFCC0099"/>
        <rFont val="Arial"/>
        <family val="2"/>
        <charset val="204"/>
      </rPr>
      <t>3,2</t>
    </r>
    <r>
      <rPr>
        <sz val="10"/>
        <color rgb="FFCC0099"/>
        <rFont val="Calibri"/>
        <family val="2"/>
        <charset val="204"/>
      </rPr>
      <t>±</t>
    </r>
    <r>
      <rPr>
        <sz val="9.5"/>
        <color rgb="FFCC0099"/>
        <rFont val="Arial"/>
        <family val="2"/>
        <charset val="204"/>
      </rPr>
      <t>0,06</t>
    </r>
  </si>
  <si>
    <r>
      <t>35-55 кгс/мм</t>
    </r>
    <r>
      <rPr>
        <vertAlign val="superscript"/>
        <sz val="10"/>
        <color rgb="FFCC0099"/>
        <rFont val="Arial"/>
        <family val="2"/>
        <charset val="204"/>
      </rPr>
      <t>2</t>
    </r>
  </si>
  <si>
    <t xml:space="preserve">Характеристики розетт:
- наружный диаметр - 800 мм
- внутренний диаметр - 360 мм
- высота  - до 1300 мм
- вес до 750 кг
</t>
  </si>
  <si>
    <t>Проволока для подвязки,стальная в ПНД (зелёный) 25 м ,  1,8/2,5 мм</t>
  </si>
  <si>
    <r>
      <rPr>
        <b/>
        <sz val="10"/>
        <color rgb="FFCC0099"/>
        <rFont val="Arial"/>
        <family val="2"/>
        <charset val="204"/>
      </rPr>
      <t>2,5</t>
    </r>
    <r>
      <rPr>
        <sz val="10"/>
        <color rgb="FFCC0099"/>
        <rFont val="Calibri"/>
        <family val="2"/>
        <charset val="204"/>
      </rPr>
      <t>±</t>
    </r>
    <r>
      <rPr>
        <sz val="9.5"/>
        <color rgb="FFCC0099"/>
        <rFont val="Arial"/>
        <family val="2"/>
        <charset val="204"/>
      </rPr>
      <t>0,06</t>
    </r>
  </si>
  <si>
    <t>290-490</t>
  </si>
  <si>
    <t>Характеристики мотков :
- наружный диаметр - 330-750 мм
- внутренний диаметр - 200-550 мм
- высота  - 120-160 мм
- вес 15- 100 кг
Характеристики бунтов :
- наружный диаметр - 800 мм
- внутренний диаметр - 360-400 мм
- высота  - до 560 мм
- вес до1000 кг
Характеристики катушек:
- наружный диаметр - 820 мм
- внутренний диаметр - 150 мм
- высота  - 460 мм
- вес до 1000 кг</t>
  </si>
  <si>
    <r>
      <t xml:space="preserve">Характеристики розетт:
- наружный диаметр
- внутренний диаметр </t>
    </r>
    <r>
      <rPr>
        <sz val="11"/>
        <color rgb="FFCC0099"/>
        <rFont val="Arial"/>
        <family val="2"/>
        <charset val="204"/>
      </rPr>
      <t>360-400 мм</t>
    </r>
    <r>
      <rPr>
        <sz val="11"/>
        <color theme="1"/>
        <rFont val="Arial"/>
        <family val="2"/>
        <charset val="204"/>
      </rPr>
      <t xml:space="preserve">
- высота </t>
    </r>
    <r>
      <rPr>
        <sz val="11"/>
        <color rgb="FFCC0099"/>
        <rFont val="Arial"/>
        <family val="2"/>
        <charset val="204"/>
      </rPr>
      <t>до 1000 мм</t>
    </r>
    <r>
      <rPr>
        <sz val="11"/>
        <color theme="1"/>
        <rFont val="Arial"/>
        <family val="2"/>
        <charset val="204"/>
      </rPr>
      <t xml:space="preserve">
- вес - </t>
    </r>
    <r>
      <rPr>
        <sz val="11"/>
        <color rgb="FFCC0099"/>
        <rFont val="Arial"/>
        <family val="2"/>
        <charset val="204"/>
      </rPr>
      <t>300-450 кг</t>
    </r>
  </si>
  <si>
    <r>
      <t xml:space="preserve">Характеристики розетт:
- наружный диаметр </t>
    </r>
    <r>
      <rPr>
        <sz val="11"/>
        <color rgb="FFCC0099"/>
        <rFont val="Arial"/>
        <family val="2"/>
        <charset val="204"/>
      </rPr>
      <t xml:space="preserve"> - 550 мм</t>
    </r>
    <r>
      <rPr>
        <sz val="11"/>
        <color theme="1"/>
        <rFont val="Arial"/>
        <family val="2"/>
        <charset val="204"/>
      </rPr>
      <t xml:space="preserve">
- внутренний диаметр - </t>
    </r>
    <r>
      <rPr>
        <sz val="11"/>
        <color rgb="FFCC0099"/>
        <rFont val="Arial"/>
        <family val="2"/>
        <charset val="204"/>
      </rPr>
      <t>260 мм</t>
    </r>
    <r>
      <rPr>
        <sz val="11"/>
        <color theme="1"/>
        <rFont val="Arial"/>
        <family val="2"/>
        <charset val="204"/>
      </rPr>
      <t xml:space="preserve">
- высота - (</t>
    </r>
    <r>
      <rPr>
        <sz val="11"/>
        <color rgb="FFCC0099"/>
        <rFont val="Arial"/>
        <family val="2"/>
        <charset val="204"/>
      </rPr>
      <t>600-650)мм (с якорем 800 мм)</t>
    </r>
    <r>
      <rPr>
        <sz val="11"/>
        <color theme="1"/>
        <rFont val="Arial"/>
        <family val="2"/>
        <charset val="204"/>
      </rPr>
      <t xml:space="preserve">
- вес </t>
    </r>
    <r>
      <rPr>
        <sz val="11"/>
        <color rgb="FFCC0099"/>
        <rFont val="Arial"/>
        <family val="2"/>
        <charset val="204"/>
      </rPr>
      <t xml:space="preserve"> - до 300 кг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</si>
</sst>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17" x14ac:knownFonts="1"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b/>
      <sz val="10"/>
      <color theme="1"/>
      <name val="Arial"/>
      <family val="2"/>
      <charset val="204"/>
    </font>
    <font>
      <sz val="11"/>
      <color theme="1"/>
      <name val="Arial"/>
      <family val="2"/>
      <charset val="204"/>
    </font>
    <font>
      <b/>
      <sz val="11"/>
      <color theme="1"/>
      <name val="Arial"/>
      <family val="2"/>
      <charset val="204"/>
    </font>
    <font>
      <sz val="10"/>
      <color rgb="FFCC0099"/>
      <name val="Arial"/>
      <family val="2"/>
      <charset val="204"/>
    </font>
    <font>
      <sz val="11"/>
      <color rgb="FFCC0099"/>
      <name val="Arial"/>
      <family val="2"/>
      <charset val="204"/>
    </font>
    <font>
      <vertAlign val="superscript"/>
      <sz val="11"/>
      <color rgb="FFCC0099"/>
      <name val="Arial"/>
      <family val="2"/>
      <charset val="204"/>
    </font>
    <font>
      <sz val="11"/>
      <color rgb="FFCC0099"/>
      <name val="Calibri Light"/>
      <family val="2"/>
      <charset val="204"/>
    </font>
    <font>
      <b/>
      <sz val="11"/>
      <color rgb="FFCC0099"/>
      <name val="Arial"/>
      <family val="2"/>
      <charset val="204"/>
    </font>
    <font>
      <b/>
      <sz val="10"/>
      <color rgb="FFCC0099"/>
      <name val="Arial"/>
      <family val="2"/>
      <charset val="204"/>
    </font>
    <font>
      <sz val="10"/>
      <color rgb="FFCC0099"/>
      <name val="Calibri"/>
      <family val="2"/>
      <charset val="204"/>
    </font>
    <font>
      <sz val="9.5"/>
      <color rgb="FFCC0099"/>
      <name val="Arial"/>
      <family val="2"/>
      <charset val="204"/>
    </font>
    <font>
      <vertAlign val="superscript"/>
      <sz val="10"/>
      <color rgb="FFCC0099"/>
      <name val="Arial"/>
      <family val="2"/>
      <charset val="204"/>
    </font>
    <font>
      <sz val="11"/>
      <color rgb="FFCC0099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77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164" fontId="2" fillId="0" borderId="1" xfId="0" applyNumberFormat="1" applyFont="1" applyFill="1" applyBorder="1" applyAlignment="1">
      <alignment horizontal="right" vertical="center" wrapText="1"/>
    </xf>
    <xf numFmtId="164" fontId="2" fillId="0" borderId="1" xfId="0" applyNumberFormat="1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right" vertical="center" wrapText="1"/>
    </xf>
    <xf numFmtId="4" fontId="2" fillId="0" borderId="1" xfId="0" applyNumberFormat="1" applyFont="1" applyFill="1" applyBorder="1" applyAlignment="1">
      <alignment horizontal="right" vertical="center" wrapText="1"/>
    </xf>
    <xf numFmtId="4" fontId="2" fillId="0" borderId="1" xfId="0" applyNumberFormat="1" applyFont="1" applyFill="1" applyBorder="1" applyAlignment="1">
      <alignment vertical="center" wrapText="1"/>
    </xf>
    <xf numFmtId="0" fontId="2" fillId="0" borderId="3" xfId="0" applyFont="1" applyFill="1" applyBorder="1" applyAlignment="1">
      <alignment horizontal="right" vertical="center" wrapText="1"/>
    </xf>
    <xf numFmtId="164" fontId="2" fillId="3" borderId="1" xfId="0" applyNumberFormat="1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 wrapText="1"/>
    </xf>
    <xf numFmtId="4" fontId="2" fillId="3" borderId="1" xfId="0" applyNumberFormat="1" applyFont="1" applyFill="1" applyBorder="1" applyAlignment="1">
      <alignment horizontal="right" vertical="center" wrapText="1"/>
    </xf>
    <xf numFmtId="3" fontId="2" fillId="3" borderId="1" xfId="0" applyNumberFormat="1" applyFont="1" applyFill="1" applyBorder="1" applyAlignment="1">
      <alignment horizontal="right" vertical="center" wrapText="1"/>
    </xf>
    <xf numFmtId="0" fontId="1" fillId="0" borderId="7" xfId="0" applyFont="1" applyBorder="1" applyAlignment="1">
      <alignment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1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5" fillId="0" borderId="7" xfId="0" applyFont="1" applyBorder="1" applyAlignment="1">
      <alignment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7" xfId="0" applyFont="1" applyBorder="1" applyAlignment="1">
      <alignment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8" fillId="5" borderId="5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vertical="center" wrapText="1"/>
    </xf>
    <xf numFmtId="0" fontId="7" fillId="0" borderId="8" xfId="0" applyFont="1" applyBorder="1" applyAlignment="1">
      <alignment horizontal="center" vertical="center" wrapText="1"/>
    </xf>
    <xf numFmtId="0" fontId="8" fillId="5" borderId="10" xfId="0" applyFont="1" applyFill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7" fillId="5" borderId="10" xfId="0" applyFont="1" applyFill="1" applyBorder="1" applyAlignment="1">
      <alignment horizontal="center" vertical="center" wrapText="1"/>
    </xf>
    <xf numFmtId="0" fontId="7" fillId="5" borderId="9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 wrapText="1"/>
    </xf>
    <xf numFmtId="0" fontId="7" fillId="5" borderId="10" xfId="0" applyFont="1" applyFill="1" applyBorder="1" applyAlignment="1">
      <alignment horizontal="left" vertical="top" wrapText="1"/>
    </xf>
    <xf numFmtId="0" fontId="7" fillId="5" borderId="9" xfId="0" applyFont="1" applyFill="1" applyBorder="1" applyAlignment="1">
      <alignment horizontal="left" vertical="top" wrapText="1"/>
    </xf>
    <xf numFmtId="0" fontId="7" fillId="5" borderId="7" xfId="0" applyFont="1" applyFill="1" applyBorder="1" applyAlignment="1">
      <alignment horizontal="left" vertical="top" wrapText="1"/>
    </xf>
    <xf numFmtId="0" fontId="12" fillId="4" borderId="12" xfId="0" applyFont="1" applyFill="1" applyBorder="1" applyAlignment="1">
      <alignment horizontal="center" vertical="center"/>
    </xf>
    <xf numFmtId="0" fontId="12" fillId="4" borderId="11" xfId="0" applyFont="1" applyFill="1" applyBorder="1" applyAlignment="1">
      <alignment horizontal="center" vertical="center"/>
    </xf>
    <xf numFmtId="0" fontId="5" fillId="5" borderId="10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vertical="center" wrapText="1"/>
    </xf>
    <xf numFmtId="0" fontId="5" fillId="0" borderId="9" xfId="0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4" fillId="4" borderId="12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4" fillId="4" borderId="15" xfId="0" applyFont="1" applyFill="1" applyBorder="1" applyAlignment="1">
      <alignment horizontal="center" vertical="center" wrapText="1"/>
    </xf>
    <xf numFmtId="0" fontId="4" fillId="4" borderId="0" xfId="0" applyFont="1" applyFill="1" applyBorder="1" applyAlignment="1">
      <alignment horizontal="center" vertical="center" wrapText="1"/>
    </xf>
    <xf numFmtId="0" fontId="1" fillId="0" borderId="10" xfId="0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5" fillId="5" borderId="9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right" vertical="center" wrapText="1"/>
    </xf>
    <xf numFmtId="0" fontId="2" fillId="0" borderId="4" xfId="0" applyFont="1" applyFill="1" applyBorder="1" applyAlignment="1">
      <alignment horizontal="right" vertical="center" wrapText="1"/>
    </xf>
    <xf numFmtId="0" fontId="2" fillId="0" borderId="3" xfId="0" applyFont="1" applyFill="1" applyBorder="1" applyAlignment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CC0099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D73"/>
  <sheetViews>
    <sheetView tabSelected="1" view="pageBreakPreview" topLeftCell="A40" zoomScale="95" zoomScaleNormal="100" zoomScaleSheetLayoutView="95" workbookViewId="0">
      <selection activeCell="L3" sqref="L3"/>
    </sheetView>
  </sheetViews>
  <sheetFormatPr defaultRowHeight="15" x14ac:dyDescent="0.25"/>
  <cols>
    <col min="1" max="1" width="39.5703125" customWidth="1"/>
    <col min="2" max="2" width="23.7109375" customWidth="1"/>
    <col min="3" max="3" width="17.42578125" customWidth="1"/>
    <col min="4" max="4" width="36.28515625" customWidth="1"/>
  </cols>
  <sheetData>
    <row r="2" spans="1:4" ht="34.9" customHeight="1" thickBot="1" x14ac:dyDescent="0.3">
      <c r="A2" s="57" t="s">
        <v>94</v>
      </c>
      <c r="B2" s="58"/>
      <c r="C2" s="58"/>
      <c r="D2" s="58"/>
    </row>
    <row r="3" spans="1:4" ht="54" customHeight="1" thickBot="1" x14ac:dyDescent="0.3">
      <c r="A3" s="26" t="s">
        <v>32</v>
      </c>
      <c r="B3" s="25" t="s">
        <v>33</v>
      </c>
      <c r="C3" s="25" t="s">
        <v>75</v>
      </c>
      <c r="D3" s="25" t="s">
        <v>74</v>
      </c>
    </row>
    <row r="4" spans="1:4" ht="15.75" customHeight="1" thickBot="1" x14ac:dyDescent="0.3">
      <c r="A4" s="23" t="s">
        <v>34</v>
      </c>
      <c r="B4" s="24" t="s">
        <v>35</v>
      </c>
      <c r="C4" s="51" t="s">
        <v>84</v>
      </c>
      <c r="D4" s="54" t="s">
        <v>85</v>
      </c>
    </row>
    <row r="5" spans="1:4" ht="15.75" thickBot="1" x14ac:dyDescent="0.3">
      <c r="A5" s="21" t="s">
        <v>36</v>
      </c>
      <c r="B5" s="45" t="s">
        <v>86</v>
      </c>
      <c r="C5" s="52"/>
      <c r="D5" s="55"/>
    </row>
    <row r="6" spans="1:4" ht="26.25" thickBot="1" x14ac:dyDescent="0.3">
      <c r="A6" s="23" t="s">
        <v>38</v>
      </c>
      <c r="B6" s="43" t="s">
        <v>83</v>
      </c>
      <c r="C6" s="52"/>
      <c r="D6" s="55"/>
    </row>
    <row r="7" spans="1:4" ht="15.75" thickBot="1" x14ac:dyDescent="0.3">
      <c r="A7" s="21" t="s">
        <v>39</v>
      </c>
      <c r="B7" s="45" t="s">
        <v>95</v>
      </c>
      <c r="C7" s="52"/>
      <c r="D7" s="55"/>
    </row>
    <row r="8" spans="1:4" ht="26.25" thickBot="1" x14ac:dyDescent="0.3">
      <c r="A8" s="23" t="s">
        <v>63</v>
      </c>
      <c r="B8" s="43" t="s">
        <v>40</v>
      </c>
      <c r="C8" s="52"/>
      <c r="D8" s="55"/>
    </row>
    <row r="9" spans="1:4" ht="15.75" thickBot="1" x14ac:dyDescent="0.3">
      <c r="A9" s="21" t="s">
        <v>41</v>
      </c>
      <c r="B9" s="22"/>
      <c r="C9" s="53"/>
      <c r="D9" s="56"/>
    </row>
    <row r="10" spans="1:4" ht="42" customHeight="1" thickBot="1" x14ac:dyDescent="0.3">
      <c r="A10" s="57" t="s">
        <v>87</v>
      </c>
      <c r="B10" s="58"/>
      <c r="C10" s="58"/>
      <c r="D10" s="58"/>
    </row>
    <row r="11" spans="1:4" ht="39" thickBot="1" x14ac:dyDescent="0.3">
      <c r="A11" s="40" t="s">
        <v>32</v>
      </c>
      <c r="B11" s="41" t="s">
        <v>33</v>
      </c>
      <c r="C11" s="41" t="s">
        <v>75</v>
      </c>
      <c r="D11" s="41" t="s">
        <v>74</v>
      </c>
    </row>
    <row r="12" spans="1:4" ht="16.149999999999999" customHeight="1" thickBot="1" x14ac:dyDescent="0.3">
      <c r="A12" s="42" t="s">
        <v>34</v>
      </c>
      <c r="B12" s="43" t="s">
        <v>35</v>
      </c>
      <c r="C12" s="51" t="s">
        <v>84</v>
      </c>
      <c r="D12" s="54" t="s">
        <v>85</v>
      </c>
    </row>
    <row r="13" spans="1:4" ht="15.75" thickBot="1" x14ac:dyDescent="0.3">
      <c r="A13" s="44" t="s">
        <v>36</v>
      </c>
      <c r="B13" s="45" t="s">
        <v>86</v>
      </c>
      <c r="C13" s="52"/>
      <c r="D13" s="55"/>
    </row>
    <row r="14" spans="1:4" ht="26.25" thickBot="1" x14ac:dyDescent="0.3">
      <c r="A14" s="42" t="s">
        <v>38</v>
      </c>
      <c r="B14" s="43" t="s">
        <v>83</v>
      </c>
      <c r="C14" s="52"/>
      <c r="D14" s="55"/>
    </row>
    <row r="15" spans="1:4" ht="15.75" thickBot="1" x14ac:dyDescent="0.3">
      <c r="A15" s="44" t="s">
        <v>39</v>
      </c>
      <c r="B15" s="45" t="s">
        <v>89</v>
      </c>
      <c r="C15" s="52"/>
      <c r="D15" s="55"/>
    </row>
    <row r="16" spans="1:4" ht="26.25" thickBot="1" x14ac:dyDescent="0.3">
      <c r="A16" s="42" t="s">
        <v>63</v>
      </c>
      <c r="B16" s="43" t="s">
        <v>40</v>
      </c>
      <c r="C16" s="52"/>
      <c r="D16" s="55"/>
    </row>
    <row r="17" spans="1:4" ht="15.75" thickBot="1" x14ac:dyDescent="0.3">
      <c r="A17" s="44" t="s">
        <v>41</v>
      </c>
      <c r="B17" s="45"/>
      <c r="C17" s="53"/>
      <c r="D17" s="56"/>
    </row>
    <row r="18" spans="1:4" ht="15.75" thickBot="1" x14ac:dyDescent="0.3">
      <c r="A18" s="57" t="s">
        <v>88</v>
      </c>
      <c r="B18" s="58"/>
      <c r="C18" s="58"/>
      <c r="D18" s="58"/>
    </row>
    <row r="19" spans="1:4" ht="39" thickBot="1" x14ac:dyDescent="0.3">
      <c r="A19" s="40" t="s">
        <v>32</v>
      </c>
      <c r="B19" s="41" t="s">
        <v>33</v>
      </c>
      <c r="C19" s="41" t="s">
        <v>75</v>
      </c>
      <c r="D19" s="41" t="s">
        <v>74</v>
      </c>
    </row>
    <row r="20" spans="1:4" ht="15.75" thickBot="1" x14ac:dyDescent="0.3">
      <c r="A20" s="42" t="s">
        <v>34</v>
      </c>
      <c r="B20" s="43" t="s">
        <v>35</v>
      </c>
      <c r="C20" s="51" t="s">
        <v>92</v>
      </c>
      <c r="D20" s="54" t="s">
        <v>93</v>
      </c>
    </row>
    <row r="21" spans="1:4" ht="15.75" thickBot="1" x14ac:dyDescent="0.3">
      <c r="A21" s="44" t="s">
        <v>36</v>
      </c>
      <c r="B21" s="45" t="s">
        <v>37</v>
      </c>
      <c r="C21" s="52"/>
      <c r="D21" s="55"/>
    </row>
    <row r="22" spans="1:4" ht="26.25" thickBot="1" x14ac:dyDescent="0.3">
      <c r="A22" s="42" t="s">
        <v>38</v>
      </c>
      <c r="B22" s="43" t="s">
        <v>90</v>
      </c>
      <c r="C22" s="52"/>
      <c r="D22" s="55"/>
    </row>
    <row r="23" spans="1:4" ht="15.75" thickBot="1" x14ac:dyDescent="0.3">
      <c r="A23" s="44" t="s">
        <v>39</v>
      </c>
      <c r="B23" s="45" t="s">
        <v>91</v>
      </c>
      <c r="C23" s="52"/>
      <c r="D23" s="55"/>
    </row>
    <row r="24" spans="1:4" ht="26.25" thickBot="1" x14ac:dyDescent="0.3">
      <c r="A24" s="42" t="s">
        <v>63</v>
      </c>
      <c r="B24" s="43" t="s">
        <v>40</v>
      </c>
      <c r="C24" s="52"/>
      <c r="D24" s="55"/>
    </row>
    <row r="25" spans="1:4" ht="15.75" thickBot="1" x14ac:dyDescent="0.3">
      <c r="A25" s="44" t="s">
        <v>41</v>
      </c>
      <c r="B25" s="45"/>
      <c r="C25" s="53"/>
      <c r="D25" s="56"/>
    </row>
    <row r="26" spans="1:4" x14ac:dyDescent="0.25">
      <c r="A26" s="27"/>
      <c r="B26" s="28"/>
    </row>
    <row r="27" spans="1:4" ht="15.75" thickBot="1" x14ac:dyDescent="0.3">
      <c r="A27" s="64" t="s">
        <v>42</v>
      </c>
      <c r="B27" s="65"/>
      <c r="C27" s="65"/>
      <c r="D27" s="65"/>
    </row>
    <row r="28" spans="1:4" ht="39" thickBot="1" x14ac:dyDescent="0.3">
      <c r="A28" s="26" t="s">
        <v>32</v>
      </c>
      <c r="B28" s="25" t="s">
        <v>33</v>
      </c>
      <c r="C28" s="25" t="s">
        <v>75</v>
      </c>
      <c r="D28" s="25" t="s">
        <v>74</v>
      </c>
    </row>
    <row r="29" spans="1:4" ht="15.75" thickBot="1" x14ac:dyDescent="0.3">
      <c r="A29" s="23" t="s">
        <v>34</v>
      </c>
      <c r="B29" s="24" t="s">
        <v>43</v>
      </c>
      <c r="C29" s="32"/>
      <c r="D29" s="33"/>
    </row>
    <row r="30" spans="1:4" ht="15.75" thickBot="1" x14ac:dyDescent="0.3">
      <c r="A30" s="21" t="s">
        <v>36</v>
      </c>
      <c r="B30" s="22" t="s">
        <v>44</v>
      </c>
      <c r="C30" s="34"/>
      <c r="D30" s="22"/>
    </row>
    <row r="31" spans="1:4" ht="35.25" customHeight="1" thickBot="1" x14ac:dyDescent="0.3">
      <c r="A31" s="68" t="s">
        <v>39</v>
      </c>
      <c r="B31" s="22" t="s">
        <v>68</v>
      </c>
      <c r="C31" s="46" t="s">
        <v>96</v>
      </c>
      <c r="D31" s="54" t="s">
        <v>97</v>
      </c>
    </row>
    <row r="32" spans="1:4" ht="45.75" customHeight="1" thickBot="1" x14ac:dyDescent="0.3">
      <c r="A32" s="69"/>
      <c r="B32" s="22" t="s">
        <v>69</v>
      </c>
      <c r="C32" s="47"/>
      <c r="D32" s="55"/>
    </row>
    <row r="33" spans="1:4" ht="39" customHeight="1" thickBot="1" x14ac:dyDescent="0.3">
      <c r="A33" s="69"/>
      <c r="B33" s="22" t="s">
        <v>70</v>
      </c>
      <c r="C33" s="47"/>
      <c r="D33" s="55"/>
    </row>
    <row r="34" spans="1:4" ht="15.75" thickBot="1" x14ac:dyDescent="0.3">
      <c r="A34" s="69"/>
      <c r="B34" s="22" t="s">
        <v>71</v>
      </c>
      <c r="C34" s="47"/>
      <c r="D34" s="55"/>
    </row>
    <row r="35" spans="1:4" ht="15" customHeight="1" thickBot="1" x14ac:dyDescent="0.3">
      <c r="A35" s="69"/>
      <c r="B35" s="22" t="s">
        <v>72</v>
      </c>
      <c r="C35" s="47"/>
      <c r="D35" s="55"/>
    </row>
    <row r="36" spans="1:4" ht="48.75" customHeight="1" thickBot="1" x14ac:dyDescent="0.3">
      <c r="A36" s="70"/>
      <c r="B36" s="22" t="s">
        <v>73</v>
      </c>
      <c r="C36" s="48"/>
      <c r="D36" s="56"/>
    </row>
    <row r="37" spans="1:4" ht="15.75" thickBot="1" x14ac:dyDescent="0.3">
      <c r="A37" s="68" t="s">
        <v>63</v>
      </c>
      <c r="B37" s="22" t="s">
        <v>45</v>
      </c>
      <c r="C37" s="32"/>
      <c r="D37" s="33"/>
    </row>
    <row r="38" spans="1:4" ht="15.75" thickBot="1" x14ac:dyDescent="0.3">
      <c r="A38" s="69"/>
      <c r="B38" s="22" t="s">
        <v>46</v>
      </c>
      <c r="C38" s="35"/>
      <c r="D38" s="36"/>
    </row>
    <row r="39" spans="1:4" ht="15.75" thickBot="1" x14ac:dyDescent="0.3">
      <c r="A39" s="69"/>
      <c r="B39" s="22" t="s">
        <v>40</v>
      </c>
      <c r="C39" s="35"/>
      <c r="D39" s="36"/>
    </row>
    <row r="40" spans="1:4" ht="32.450000000000003" customHeight="1" thickBot="1" x14ac:dyDescent="0.3">
      <c r="A40" s="69"/>
      <c r="B40" s="22" t="s">
        <v>47</v>
      </c>
      <c r="C40" s="35"/>
      <c r="D40" s="36"/>
    </row>
    <row r="41" spans="1:4" ht="37.15" customHeight="1" thickBot="1" x14ac:dyDescent="0.3">
      <c r="A41" s="69"/>
      <c r="B41" s="22" t="s">
        <v>48</v>
      </c>
      <c r="C41" s="35"/>
      <c r="D41" s="36"/>
    </row>
    <row r="42" spans="1:4" ht="26.45" customHeight="1" thickBot="1" x14ac:dyDescent="0.3">
      <c r="A42" s="70"/>
      <c r="B42" s="22" t="s">
        <v>46</v>
      </c>
      <c r="C42" s="35"/>
      <c r="D42" s="36"/>
    </row>
    <row r="43" spans="1:4" ht="15.75" thickBot="1" x14ac:dyDescent="0.3">
      <c r="A43" s="68" t="s">
        <v>49</v>
      </c>
      <c r="B43" s="22" t="s">
        <v>50</v>
      </c>
      <c r="C43" s="35"/>
      <c r="D43" s="36"/>
    </row>
    <row r="44" spans="1:4" ht="15.75" thickBot="1" x14ac:dyDescent="0.3">
      <c r="A44" s="69"/>
      <c r="B44" s="22" t="s">
        <v>51</v>
      </c>
      <c r="C44" s="35"/>
      <c r="D44" s="36"/>
    </row>
    <row r="45" spans="1:4" ht="15.75" thickBot="1" x14ac:dyDescent="0.3">
      <c r="A45" s="69"/>
      <c r="B45" s="22" t="s">
        <v>52</v>
      </c>
      <c r="C45" s="35"/>
      <c r="D45" s="36"/>
    </row>
    <row r="46" spans="1:4" ht="15.75" thickBot="1" x14ac:dyDescent="0.3">
      <c r="A46" s="69"/>
      <c r="B46" s="22" t="s">
        <v>53</v>
      </c>
      <c r="C46" s="35"/>
      <c r="D46" s="36"/>
    </row>
    <row r="47" spans="1:4" ht="15.75" thickBot="1" x14ac:dyDescent="0.3">
      <c r="A47" s="69"/>
      <c r="B47" s="22" t="s">
        <v>54</v>
      </c>
      <c r="C47" s="35"/>
      <c r="D47" s="36"/>
    </row>
    <row r="48" spans="1:4" ht="15.75" thickBot="1" x14ac:dyDescent="0.3">
      <c r="A48" s="70"/>
      <c r="B48" s="22" t="s">
        <v>55</v>
      </c>
      <c r="C48" s="34"/>
      <c r="D48" s="22"/>
    </row>
    <row r="50" spans="1:4" ht="15.75" thickBot="1" x14ac:dyDescent="0.3">
      <c r="A50" s="66" t="s">
        <v>62</v>
      </c>
      <c r="B50" s="67"/>
      <c r="C50" s="67"/>
      <c r="D50" s="67"/>
    </row>
    <row r="51" spans="1:4" ht="39" thickBot="1" x14ac:dyDescent="0.3">
      <c r="A51" s="26" t="s">
        <v>32</v>
      </c>
      <c r="B51" s="25" t="s">
        <v>33</v>
      </c>
      <c r="C51" s="25" t="s">
        <v>75</v>
      </c>
      <c r="D51" s="25" t="s">
        <v>74</v>
      </c>
    </row>
    <row r="52" spans="1:4" ht="44.25" customHeight="1" thickBot="1" x14ac:dyDescent="0.3">
      <c r="A52" s="29" t="s">
        <v>34</v>
      </c>
      <c r="B52" s="30" t="s">
        <v>43</v>
      </c>
      <c r="C52" s="35"/>
      <c r="D52" s="36"/>
    </row>
    <row r="53" spans="1:4" ht="56.25" customHeight="1" thickBot="1" x14ac:dyDescent="0.3">
      <c r="A53" s="29" t="s">
        <v>36</v>
      </c>
      <c r="B53" s="30" t="s">
        <v>56</v>
      </c>
      <c r="C53" s="35"/>
      <c r="D53" s="36"/>
    </row>
    <row r="54" spans="1:4" ht="62.25" customHeight="1" thickBot="1" x14ac:dyDescent="0.3">
      <c r="A54" s="29" t="s">
        <v>57</v>
      </c>
      <c r="B54" s="30" t="s">
        <v>78</v>
      </c>
      <c r="C54" s="35"/>
      <c r="D54" s="36"/>
    </row>
    <row r="55" spans="1:4" ht="15.75" thickBot="1" x14ac:dyDescent="0.3">
      <c r="A55" s="61" t="s">
        <v>39</v>
      </c>
      <c r="B55" s="30" t="s">
        <v>65</v>
      </c>
      <c r="C55" s="46" t="s">
        <v>82</v>
      </c>
      <c r="D55" s="59" t="s">
        <v>98</v>
      </c>
    </row>
    <row r="56" spans="1:4" ht="15.75" thickBot="1" x14ac:dyDescent="0.3">
      <c r="A56" s="62"/>
      <c r="B56" s="30" t="s">
        <v>66</v>
      </c>
      <c r="C56" s="49"/>
      <c r="D56" s="71"/>
    </row>
    <row r="57" spans="1:4" ht="62.25" customHeight="1" thickBot="1" x14ac:dyDescent="0.3">
      <c r="A57" s="63"/>
      <c r="B57" s="30" t="s">
        <v>67</v>
      </c>
      <c r="C57" s="50"/>
      <c r="D57" s="60"/>
    </row>
    <row r="58" spans="1:4" ht="26.25" thickBot="1" x14ac:dyDescent="0.3">
      <c r="A58" s="23" t="s">
        <v>63</v>
      </c>
      <c r="B58" s="30" t="s">
        <v>45</v>
      </c>
      <c r="C58" s="35"/>
      <c r="D58" s="36"/>
    </row>
    <row r="59" spans="1:4" ht="15.75" thickBot="1" x14ac:dyDescent="0.3">
      <c r="A59" s="61" t="s">
        <v>58</v>
      </c>
      <c r="B59" s="30" t="s">
        <v>59</v>
      </c>
      <c r="C59" s="35"/>
      <c r="D59" s="36"/>
    </row>
    <row r="60" spans="1:4" ht="15.75" thickBot="1" x14ac:dyDescent="0.3">
      <c r="A60" s="62"/>
      <c r="B60" s="30" t="s">
        <v>60</v>
      </c>
      <c r="C60" s="35"/>
      <c r="D60" s="36"/>
    </row>
    <row r="61" spans="1:4" ht="15.75" thickBot="1" x14ac:dyDescent="0.3">
      <c r="A61" s="63"/>
      <c r="B61" s="30" t="s">
        <v>61</v>
      </c>
      <c r="C61" s="34"/>
      <c r="D61" s="22"/>
    </row>
    <row r="63" spans="1:4" ht="15.75" thickBot="1" x14ac:dyDescent="0.3">
      <c r="A63" s="66" t="s">
        <v>64</v>
      </c>
      <c r="B63" s="67"/>
      <c r="C63" s="67"/>
      <c r="D63" s="67"/>
    </row>
    <row r="64" spans="1:4" ht="39" thickBot="1" x14ac:dyDescent="0.3">
      <c r="A64" s="26" t="s">
        <v>32</v>
      </c>
      <c r="B64" s="25" t="s">
        <v>33</v>
      </c>
      <c r="C64" s="25" t="s">
        <v>75</v>
      </c>
      <c r="D64" s="25" t="s">
        <v>74</v>
      </c>
    </row>
    <row r="65" spans="1:4" ht="29.25" thickBot="1" x14ac:dyDescent="0.3">
      <c r="A65" s="31" t="s">
        <v>34</v>
      </c>
      <c r="B65" s="30" t="s">
        <v>43</v>
      </c>
      <c r="C65" s="37"/>
      <c r="D65" s="36"/>
    </row>
    <row r="66" spans="1:4" ht="29.25" thickBot="1" x14ac:dyDescent="0.3">
      <c r="A66" s="31" t="s">
        <v>36</v>
      </c>
      <c r="B66" s="30" t="s">
        <v>81</v>
      </c>
      <c r="C66" s="35"/>
      <c r="D66" s="36"/>
    </row>
    <row r="67" spans="1:4" ht="39" thickBot="1" x14ac:dyDescent="0.3">
      <c r="A67" s="31" t="s">
        <v>57</v>
      </c>
      <c r="B67" s="39" t="s">
        <v>77</v>
      </c>
      <c r="D67" s="36"/>
    </row>
    <row r="68" spans="1:4" ht="33" thickBot="1" x14ac:dyDescent="0.3">
      <c r="A68" s="61" t="s">
        <v>39</v>
      </c>
      <c r="B68" s="38" t="s">
        <v>79</v>
      </c>
      <c r="C68" s="38" t="s">
        <v>76</v>
      </c>
      <c r="D68" s="59" t="s">
        <v>99</v>
      </c>
    </row>
    <row r="69" spans="1:4" ht="53.25" customHeight="1" thickBot="1" x14ac:dyDescent="0.3">
      <c r="A69" s="62"/>
      <c r="B69" s="38" t="s">
        <v>80</v>
      </c>
      <c r="C69" s="38" t="s">
        <v>76</v>
      </c>
      <c r="D69" s="60"/>
    </row>
    <row r="70" spans="1:4" ht="26.25" thickBot="1" x14ac:dyDescent="0.3">
      <c r="A70" s="23" t="s">
        <v>63</v>
      </c>
      <c r="B70" s="30" t="s">
        <v>45</v>
      </c>
      <c r="C70" s="35"/>
      <c r="D70" s="36"/>
    </row>
    <row r="71" spans="1:4" ht="15.75" thickBot="1" x14ac:dyDescent="0.3">
      <c r="A71" s="61" t="s">
        <v>58</v>
      </c>
      <c r="B71" s="30"/>
      <c r="C71" s="35"/>
      <c r="D71" s="36"/>
    </row>
    <row r="72" spans="1:4" ht="15.75" thickBot="1" x14ac:dyDescent="0.3">
      <c r="A72" s="62"/>
      <c r="B72" s="30"/>
      <c r="C72" s="35"/>
      <c r="D72" s="36"/>
    </row>
    <row r="73" spans="1:4" ht="15.75" thickBot="1" x14ac:dyDescent="0.3">
      <c r="A73" s="63"/>
      <c r="B73" s="30"/>
      <c r="C73" s="34"/>
      <c r="D73" s="22"/>
    </row>
  </sheetData>
  <mergeCells count="24">
    <mergeCell ref="D68:D69"/>
    <mergeCell ref="A68:A69"/>
    <mergeCell ref="A71:A73"/>
    <mergeCell ref="D4:D9"/>
    <mergeCell ref="A2:D2"/>
    <mergeCell ref="A27:D27"/>
    <mergeCell ref="A50:D50"/>
    <mergeCell ref="A63:D63"/>
    <mergeCell ref="A59:A61"/>
    <mergeCell ref="A31:A36"/>
    <mergeCell ref="A37:A42"/>
    <mergeCell ref="A43:A48"/>
    <mergeCell ref="A55:A57"/>
    <mergeCell ref="C4:C9"/>
    <mergeCell ref="D31:D36"/>
    <mergeCell ref="D55:D57"/>
    <mergeCell ref="C31:C36"/>
    <mergeCell ref="C55:C57"/>
    <mergeCell ref="C12:C17"/>
    <mergeCell ref="D12:D17"/>
    <mergeCell ref="A10:D10"/>
    <mergeCell ref="A18:D18"/>
    <mergeCell ref="C20:C25"/>
    <mergeCell ref="D20:D25"/>
  </mergeCells>
  <pageMargins left="0.7" right="0.7" top="0.75" bottom="0.75" header="0.3" footer="0.3"/>
  <pageSetup paperSize="9" scale="74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P18"/>
  <sheetViews>
    <sheetView zoomScale="110" zoomScaleNormal="110" workbookViewId="0">
      <selection activeCell="P21" sqref="P21"/>
    </sheetView>
  </sheetViews>
  <sheetFormatPr defaultColWidth="9.140625" defaultRowHeight="12.75" x14ac:dyDescent="0.25"/>
  <cols>
    <col min="1" max="1" width="5.85546875" style="6" customWidth="1"/>
    <col min="2" max="2" width="37.5703125" style="1" customWidth="1"/>
    <col min="3" max="3" width="10.140625" style="6" customWidth="1"/>
    <col min="4" max="16" width="10.140625" style="1" customWidth="1"/>
    <col min="17" max="16384" width="9.140625" style="1"/>
  </cols>
  <sheetData>
    <row r="2" spans="1:16" s="6" customFormat="1" ht="26.25" customHeight="1" x14ac:dyDescent="0.25">
      <c r="A2" s="5" t="s">
        <v>16</v>
      </c>
      <c r="B2" s="5" t="s">
        <v>0</v>
      </c>
      <c r="C2" s="5" t="s">
        <v>1</v>
      </c>
      <c r="D2" s="5" t="s">
        <v>15</v>
      </c>
      <c r="E2" s="5" t="s">
        <v>2</v>
      </c>
      <c r="F2" s="5" t="s">
        <v>17</v>
      </c>
      <c r="G2" s="5" t="s">
        <v>18</v>
      </c>
      <c r="H2" s="72" t="s">
        <v>20</v>
      </c>
      <c r="I2" s="73"/>
      <c r="J2" s="5" t="s">
        <v>24</v>
      </c>
      <c r="K2" s="5" t="s">
        <v>25</v>
      </c>
      <c r="L2" s="5" t="s">
        <v>26</v>
      </c>
      <c r="M2" s="5" t="s">
        <v>27</v>
      </c>
      <c r="N2" s="5" t="s">
        <v>28</v>
      </c>
      <c r="O2" s="5" t="s">
        <v>29</v>
      </c>
      <c r="P2" s="5" t="s">
        <v>30</v>
      </c>
    </row>
    <row r="3" spans="1:16" s="6" customFormat="1" ht="12" customHeight="1" x14ac:dyDescent="0.25">
      <c r="A3" s="9">
        <v>1</v>
      </c>
      <c r="B3" s="9">
        <v>2</v>
      </c>
      <c r="C3" s="9">
        <v>3</v>
      </c>
      <c r="D3" s="9">
        <v>4</v>
      </c>
      <c r="E3" s="9">
        <v>5</v>
      </c>
      <c r="F3" s="9">
        <v>6</v>
      </c>
      <c r="G3" s="9">
        <v>7</v>
      </c>
      <c r="H3" s="9">
        <v>8</v>
      </c>
      <c r="I3" s="9">
        <v>9</v>
      </c>
      <c r="J3" s="9">
        <v>10</v>
      </c>
      <c r="K3" s="9">
        <v>11</v>
      </c>
      <c r="L3" s="9">
        <v>12</v>
      </c>
      <c r="M3" s="9">
        <v>13</v>
      </c>
      <c r="N3" s="9">
        <v>14</v>
      </c>
      <c r="O3" s="9">
        <v>15</v>
      </c>
      <c r="P3" s="9">
        <v>16</v>
      </c>
    </row>
    <row r="4" spans="1:16" ht="25.5" customHeight="1" x14ac:dyDescent="0.25">
      <c r="A4" s="18">
        <v>1</v>
      </c>
      <c r="B4" s="17" t="s">
        <v>3</v>
      </c>
      <c r="C4" s="18" t="s">
        <v>4</v>
      </c>
      <c r="D4" s="16">
        <v>20</v>
      </c>
      <c r="E4" s="16">
        <v>8000</v>
      </c>
      <c r="F4" s="16">
        <v>2.2999999999999998</v>
      </c>
      <c r="G4" s="16">
        <f>F4</f>
        <v>2.2999999999999998</v>
      </c>
      <c r="H4" s="16">
        <f>1/4*3.14*F4*F4</f>
        <v>4.1526499999999995</v>
      </c>
      <c r="I4" s="16">
        <f>1/4*3.14*G4*G4</f>
        <v>4.1526499999999995</v>
      </c>
      <c r="J4" s="19">
        <f>H4*D4*1000*$D$17</f>
        <v>0.64781339999999998</v>
      </c>
      <c r="K4" s="19">
        <f>I4*D4*1000*$D$17</f>
        <v>0.64781339999999998</v>
      </c>
      <c r="L4" s="16">
        <f>J4*E4</f>
        <v>5182.5072</v>
      </c>
      <c r="M4" s="16">
        <f>K4*E4</f>
        <v>5182.5072</v>
      </c>
      <c r="N4" s="20">
        <f>E4/12</f>
        <v>666.66666666666663</v>
      </c>
      <c r="O4" s="20">
        <f>N4/21</f>
        <v>31.746031746031743</v>
      </c>
      <c r="P4" s="16">
        <f>O4/8</f>
        <v>3.9682539682539679</v>
      </c>
    </row>
    <row r="5" spans="1:16" ht="25.5" customHeight="1" x14ac:dyDescent="0.25">
      <c r="A5" s="7">
        <v>2</v>
      </c>
      <c r="B5" s="2" t="s">
        <v>5</v>
      </c>
      <c r="C5" s="7" t="s">
        <v>6</v>
      </c>
      <c r="D5" s="3">
        <v>20</v>
      </c>
      <c r="E5" s="4">
        <v>18000</v>
      </c>
      <c r="F5" s="4">
        <v>2.5</v>
      </c>
      <c r="G5" s="3">
        <f>F5</f>
        <v>2.5</v>
      </c>
      <c r="H5" s="3">
        <f t="shared" ref="H5:H13" si="0">1/4*3.14*F5*F5</f>
        <v>4.90625</v>
      </c>
      <c r="I5" s="3">
        <f t="shared" ref="I5:I13" si="1">1/4*3.14*G5*G5</f>
        <v>4.90625</v>
      </c>
      <c r="J5" s="13">
        <f t="shared" ref="J5:J13" si="2">H5*D5*1000*$D$17</f>
        <v>0.76537500000000003</v>
      </c>
      <c r="K5" s="13">
        <f t="shared" ref="K5:K13" si="3">I5*D5*1000*$D$17</f>
        <v>0.76537500000000003</v>
      </c>
      <c r="L5" s="4">
        <f t="shared" ref="L5:L13" si="4">J5*E5</f>
        <v>13776.75</v>
      </c>
      <c r="M5" s="3">
        <f t="shared" ref="M5:M13" si="5">K5*E5</f>
        <v>13776.75</v>
      </c>
      <c r="N5" s="12">
        <f>E5/12</f>
        <v>1500</v>
      </c>
      <c r="O5" s="12">
        <f t="shared" ref="O5:O13" si="6">N5/21</f>
        <v>71.428571428571431</v>
      </c>
      <c r="P5" s="3">
        <f t="shared" ref="P5:P13" si="7">O5/8</f>
        <v>8.9285714285714288</v>
      </c>
    </row>
    <row r="6" spans="1:16" ht="25.5" customHeight="1" x14ac:dyDescent="0.25">
      <c r="A6" s="8">
        <v>3</v>
      </c>
      <c r="B6" s="2" t="s">
        <v>7</v>
      </c>
      <c r="C6" s="8"/>
      <c r="D6" s="3">
        <v>20</v>
      </c>
      <c r="E6" s="4">
        <v>120000</v>
      </c>
      <c r="F6" s="4">
        <v>1</v>
      </c>
      <c r="G6" s="4">
        <v>2</v>
      </c>
      <c r="H6" s="4">
        <f t="shared" si="0"/>
        <v>0.78500000000000003</v>
      </c>
      <c r="I6" s="4">
        <f t="shared" si="1"/>
        <v>3.14</v>
      </c>
      <c r="J6" s="14">
        <f t="shared" si="2"/>
        <v>0.12246000000000001</v>
      </c>
      <c r="K6" s="13">
        <f t="shared" si="3"/>
        <v>0.48984000000000005</v>
      </c>
      <c r="L6" s="4">
        <f t="shared" si="4"/>
        <v>14695.2</v>
      </c>
      <c r="M6" s="3">
        <f t="shared" si="5"/>
        <v>58780.800000000003</v>
      </c>
      <c r="N6" s="12">
        <f t="shared" ref="N6:N13" si="8">E6/12</f>
        <v>10000</v>
      </c>
      <c r="O6" s="12">
        <f t="shared" si="6"/>
        <v>476.1904761904762</v>
      </c>
      <c r="P6" s="3">
        <f t="shared" si="7"/>
        <v>59.523809523809526</v>
      </c>
    </row>
    <row r="7" spans="1:16" ht="25.5" customHeight="1" x14ac:dyDescent="0.25">
      <c r="A7" s="8">
        <v>4</v>
      </c>
      <c r="B7" s="2" t="s">
        <v>8</v>
      </c>
      <c r="C7" s="8"/>
      <c r="D7" s="3">
        <v>40</v>
      </c>
      <c r="E7" s="4">
        <v>80000</v>
      </c>
      <c r="F7" s="4">
        <v>0.9</v>
      </c>
      <c r="G7" s="4">
        <v>2</v>
      </c>
      <c r="H7" s="4">
        <f t="shared" si="0"/>
        <v>0.63585000000000003</v>
      </c>
      <c r="I7" s="4">
        <f t="shared" si="1"/>
        <v>3.14</v>
      </c>
      <c r="J7" s="14">
        <f t="shared" si="2"/>
        <v>0.19838519999999998</v>
      </c>
      <c r="K7" s="13">
        <f t="shared" si="3"/>
        <v>0.97968000000000011</v>
      </c>
      <c r="L7" s="4">
        <f t="shared" si="4"/>
        <v>15870.815999999999</v>
      </c>
      <c r="M7" s="3">
        <f t="shared" si="5"/>
        <v>78374.400000000009</v>
      </c>
      <c r="N7" s="12">
        <f t="shared" si="8"/>
        <v>6666.666666666667</v>
      </c>
      <c r="O7" s="12">
        <f t="shared" si="6"/>
        <v>317.46031746031747</v>
      </c>
      <c r="P7" s="3">
        <f t="shared" si="7"/>
        <v>39.682539682539684</v>
      </c>
    </row>
    <row r="8" spans="1:16" ht="25.5" customHeight="1" x14ac:dyDescent="0.25">
      <c r="A8" s="7">
        <v>5</v>
      </c>
      <c r="B8" s="2" t="s">
        <v>9</v>
      </c>
      <c r="C8" s="7" t="s">
        <v>4</v>
      </c>
      <c r="D8" s="3">
        <v>50</v>
      </c>
      <c r="E8" s="4">
        <v>83000</v>
      </c>
      <c r="F8" s="4">
        <v>0.8</v>
      </c>
      <c r="G8" s="4">
        <v>1.2</v>
      </c>
      <c r="H8" s="4">
        <f t="shared" si="0"/>
        <v>0.50240000000000007</v>
      </c>
      <c r="I8" s="4">
        <f t="shared" si="1"/>
        <v>1.1303999999999998</v>
      </c>
      <c r="J8" s="14">
        <f t="shared" si="2"/>
        <v>0.19593600000000003</v>
      </c>
      <c r="K8" s="13">
        <f t="shared" si="3"/>
        <v>0.44085599999999991</v>
      </c>
      <c r="L8" s="4">
        <f t="shared" si="4"/>
        <v>16262.688000000002</v>
      </c>
      <c r="M8" s="3">
        <f t="shared" si="5"/>
        <v>36591.047999999995</v>
      </c>
      <c r="N8" s="12">
        <f t="shared" si="8"/>
        <v>6916.666666666667</v>
      </c>
      <c r="O8" s="12">
        <f t="shared" si="6"/>
        <v>329.3650793650794</v>
      </c>
      <c r="P8" s="3">
        <f t="shared" si="7"/>
        <v>41.170634920634924</v>
      </c>
    </row>
    <row r="9" spans="1:16" ht="25.5" customHeight="1" x14ac:dyDescent="0.25">
      <c r="A9" s="8">
        <v>6</v>
      </c>
      <c r="B9" s="2" t="s">
        <v>10</v>
      </c>
      <c r="C9" s="8"/>
      <c r="D9" s="3">
        <v>50</v>
      </c>
      <c r="E9" s="4">
        <v>60000</v>
      </c>
      <c r="F9" s="4">
        <v>0.5</v>
      </c>
      <c r="G9" s="4">
        <v>2</v>
      </c>
      <c r="H9" s="4">
        <f t="shared" si="0"/>
        <v>0.19625000000000001</v>
      </c>
      <c r="I9" s="4">
        <f t="shared" si="1"/>
        <v>3.14</v>
      </c>
      <c r="J9" s="14">
        <f t="shared" si="2"/>
        <v>7.6537499999999994E-2</v>
      </c>
      <c r="K9" s="13">
        <f t="shared" si="3"/>
        <v>1.2245999999999999</v>
      </c>
      <c r="L9" s="4">
        <f t="shared" si="4"/>
        <v>4592.25</v>
      </c>
      <c r="M9" s="3">
        <f t="shared" si="5"/>
        <v>73476</v>
      </c>
      <c r="N9" s="12">
        <f t="shared" si="8"/>
        <v>5000</v>
      </c>
      <c r="O9" s="12">
        <f t="shared" si="6"/>
        <v>238.0952380952381</v>
      </c>
      <c r="P9" s="3">
        <f t="shared" si="7"/>
        <v>29.761904761904763</v>
      </c>
    </row>
    <row r="10" spans="1:16" ht="25.5" customHeight="1" x14ac:dyDescent="0.25">
      <c r="A10" s="8">
        <v>7</v>
      </c>
      <c r="B10" s="2" t="s">
        <v>11</v>
      </c>
      <c r="C10" s="8"/>
      <c r="D10" s="3">
        <v>100</v>
      </c>
      <c r="E10" s="4">
        <v>55000</v>
      </c>
      <c r="F10" s="4">
        <v>0.9</v>
      </c>
      <c r="G10" s="4">
        <v>2</v>
      </c>
      <c r="H10" s="4">
        <f t="shared" si="0"/>
        <v>0.63585000000000003</v>
      </c>
      <c r="I10" s="4">
        <f t="shared" si="1"/>
        <v>3.14</v>
      </c>
      <c r="J10" s="14">
        <f t="shared" si="2"/>
        <v>0.49596299999999999</v>
      </c>
      <c r="K10" s="13">
        <f t="shared" si="3"/>
        <v>2.4491999999999998</v>
      </c>
      <c r="L10" s="4">
        <f t="shared" si="4"/>
        <v>27277.965</v>
      </c>
      <c r="M10" s="3">
        <f t="shared" si="5"/>
        <v>134706</v>
      </c>
      <c r="N10" s="12">
        <f t="shared" si="8"/>
        <v>4583.333333333333</v>
      </c>
      <c r="O10" s="12">
        <f t="shared" si="6"/>
        <v>218.25396825396825</v>
      </c>
      <c r="P10" s="3">
        <f t="shared" si="7"/>
        <v>27.281746031746032</v>
      </c>
    </row>
    <row r="11" spans="1:16" ht="25.5" customHeight="1" x14ac:dyDescent="0.25">
      <c r="A11" s="7">
        <v>8</v>
      </c>
      <c r="B11" s="2" t="s">
        <v>12</v>
      </c>
      <c r="C11" s="7" t="s">
        <v>4</v>
      </c>
      <c r="D11" s="3">
        <v>100</v>
      </c>
      <c r="E11" s="4">
        <v>6000</v>
      </c>
      <c r="F11" s="4">
        <v>1.2</v>
      </c>
      <c r="G11" s="4">
        <v>2.2999999999999998</v>
      </c>
      <c r="H11" s="4">
        <f t="shared" si="0"/>
        <v>1.1303999999999998</v>
      </c>
      <c r="I11" s="4">
        <f t="shared" si="1"/>
        <v>4.1526499999999995</v>
      </c>
      <c r="J11" s="14">
        <f t="shared" si="2"/>
        <v>0.88171199999999983</v>
      </c>
      <c r="K11" s="13">
        <f t="shared" si="3"/>
        <v>3.2390669999999995</v>
      </c>
      <c r="L11" s="4">
        <f t="shared" si="4"/>
        <v>5290.271999999999</v>
      </c>
      <c r="M11" s="3">
        <f t="shared" si="5"/>
        <v>19434.401999999998</v>
      </c>
      <c r="N11" s="12">
        <f t="shared" si="8"/>
        <v>500</v>
      </c>
      <c r="O11" s="12">
        <f t="shared" si="6"/>
        <v>23.80952380952381</v>
      </c>
      <c r="P11" s="3">
        <f t="shared" si="7"/>
        <v>2.9761904761904763</v>
      </c>
    </row>
    <row r="12" spans="1:16" ht="25.5" customHeight="1" x14ac:dyDescent="0.25">
      <c r="A12" s="8">
        <v>9</v>
      </c>
      <c r="B12" s="2" t="s">
        <v>13</v>
      </c>
      <c r="C12" s="8"/>
      <c r="D12" s="3">
        <v>500</v>
      </c>
      <c r="E12" s="4">
        <v>10000</v>
      </c>
      <c r="F12" s="4">
        <v>1</v>
      </c>
      <c r="G12" s="4">
        <v>1.1000000000000001</v>
      </c>
      <c r="H12" s="4">
        <f t="shared" si="0"/>
        <v>0.78500000000000003</v>
      </c>
      <c r="I12" s="4">
        <f t="shared" si="1"/>
        <v>0.94985000000000019</v>
      </c>
      <c r="J12" s="14">
        <f t="shared" si="2"/>
        <v>3.0615000000000001</v>
      </c>
      <c r="K12" s="13">
        <f t="shared" si="3"/>
        <v>3.7044150000000009</v>
      </c>
      <c r="L12" s="4">
        <f t="shared" si="4"/>
        <v>30615</v>
      </c>
      <c r="M12" s="3">
        <f t="shared" si="5"/>
        <v>37044.150000000009</v>
      </c>
      <c r="N12" s="12">
        <f t="shared" si="8"/>
        <v>833.33333333333337</v>
      </c>
      <c r="O12" s="12">
        <f t="shared" si="6"/>
        <v>39.682539682539684</v>
      </c>
      <c r="P12" s="3">
        <f t="shared" si="7"/>
        <v>4.9603174603174605</v>
      </c>
    </row>
    <row r="13" spans="1:16" ht="25.5" customHeight="1" x14ac:dyDescent="0.25">
      <c r="A13" s="7">
        <v>10</v>
      </c>
      <c r="B13" s="2" t="s">
        <v>14</v>
      </c>
      <c r="C13" s="7" t="s">
        <v>4</v>
      </c>
      <c r="D13" s="3">
        <v>500</v>
      </c>
      <c r="E13" s="4">
        <v>3000</v>
      </c>
      <c r="F13" s="4">
        <v>2</v>
      </c>
      <c r="G13" s="4">
        <f>F13</f>
        <v>2</v>
      </c>
      <c r="H13" s="4">
        <f t="shared" si="0"/>
        <v>3.14</v>
      </c>
      <c r="I13" s="4">
        <f t="shared" si="1"/>
        <v>3.14</v>
      </c>
      <c r="J13" s="14">
        <f t="shared" si="2"/>
        <v>12.246</v>
      </c>
      <c r="K13" s="13">
        <f t="shared" si="3"/>
        <v>12.246</v>
      </c>
      <c r="L13" s="4">
        <f t="shared" si="4"/>
        <v>36738</v>
      </c>
      <c r="M13" s="3">
        <f t="shared" si="5"/>
        <v>36738</v>
      </c>
      <c r="N13" s="12">
        <f t="shared" si="8"/>
        <v>250</v>
      </c>
      <c r="O13" s="12">
        <f t="shared" si="6"/>
        <v>11.904761904761905</v>
      </c>
      <c r="P13" s="3">
        <f t="shared" si="7"/>
        <v>1.4880952380952381</v>
      </c>
    </row>
    <row r="14" spans="1:16" ht="25.5" customHeight="1" x14ac:dyDescent="0.25">
      <c r="A14" s="74" t="s">
        <v>31</v>
      </c>
      <c r="B14" s="75"/>
      <c r="C14" s="75"/>
      <c r="D14" s="75"/>
      <c r="E14" s="75"/>
      <c r="F14" s="75"/>
      <c r="G14" s="75"/>
      <c r="H14" s="75"/>
      <c r="I14" s="75"/>
      <c r="J14" s="76"/>
      <c r="K14" s="15"/>
      <c r="L14" s="4">
        <f>SUM(L4:L13)</f>
        <v>170301.44819999998</v>
      </c>
      <c r="M14" s="4">
        <f>SUM(M4:M13)</f>
        <v>494104.05720000004</v>
      </c>
    </row>
    <row r="15" spans="1:16" ht="35.25" customHeight="1" x14ac:dyDescent="0.25"/>
    <row r="16" spans="1:16" x14ac:dyDescent="0.25">
      <c r="C16" s="11" t="s">
        <v>21</v>
      </c>
      <c r="D16" s="11" t="s">
        <v>22</v>
      </c>
    </row>
    <row r="17" spans="2:4" ht="15" x14ac:dyDescent="0.25">
      <c r="B17" t="s">
        <v>19</v>
      </c>
      <c r="C17" s="4">
        <v>7800</v>
      </c>
      <c r="D17" s="10">
        <f>C17/1000/1000/1000</f>
        <v>7.7999999999999999E-6</v>
      </c>
    </row>
    <row r="18" spans="2:4" x14ac:dyDescent="0.25">
      <c r="B18" s="1" t="s">
        <v>23</v>
      </c>
      <c r="C18" s="1"/>
    </row>
  </sheetData>
  <mergeCells count="2">
    <mergeCell ref="H2:I2"/>
    <mergeCell ref="A14:J14"/>
  </mergeCells>
  <pageMargins left="0.70866141732283472" right="0.70866141732283472" top="0.74803149606299213" bottom="0.74803149606299213" header="0.31496062992125984" footer="0.31496062992125984"/>
  <pageSetup paperSize="9" scale="70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3BC822B34FAA01439857D6054DAF132A" ma:contentTypeVersion="7" ma:contentTypeDescription="Создание документа." ma:contentTypeScope="" ma:versionID="d296fc043986d8a8874375f048e4b82d">
  <xsd:schema xmlns:xsd="http://www.w3.org/2001/XMLSchema" xmlns:xs="http://www.w3.org/2001/XMLSchema" xmlns:p="http://schemas.microsoft.com/office/2006/metadata/properties" xmlns:ns2="b34b785f-a149-4fbb-8d12-5cc5f2e7b595" targetNamespace="http://schemas.microsoft.com/office/2006/metadata/properties" ma:root="true" ma:fieldsID="a7ed774872d119875b8a9c030c65e3d9" ns2:_="">
    <xsd:import namespace="b34b785f-a149-4fbb-8d12-5cc5f2e7b59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34b785f-a149-4fbb-8d12-5cc5f2e7b59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контента"/>
        <xsd:element ref="dc:title" minOccurs="0" maxOccurs="1" ma:index="4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F6ECEA8-B93C-45D0-826C-4F6F0E6C916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34b785f-a149-4fbb-8d12-5cc5f2e7b59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7AD568D-2EC4-468C-863A-47C8B8BC46AB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b34b785f-a149-4fbb-8d12-5cc5f2e7b595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BE9E80D3-3F64-48E7-B6EF-8B537A862EB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Вводные данные по проволоке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TSV</dc:creator>
  <cp:lastModifiedBy>Мишичева Елена Анатольевна</cp:lastModifiedBy>
  <cp:lastPrinted>2022-04-13T07:35:13Z</cp:lastPrinted>
  <dcterms:created xsi:type="dcterms:W3CDTF">2022-01-13T10:08:32Z</dcterms:created>
  <dcterms:modified xsi:type="dcterms:W3CDTF">2022-04-13T12:26:32Z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0x0101003BC822B34FAA01439857D6054DAF132A</vt:lpwstr>
  </property>
</Properties>
</file>